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ce_Floating_HomeWork" sheetId="1" r:id="rId4"/>
  </sheets>
  <definedNames/>
  <calcPr/>
  <extLst>
    <ext uri="GoogleSheetsCustomDataVersion1">
      <go:sheetsCustomData xmlns:go="http://customooxmlschemas.google.com/" r:id="rId5" roundtripDataSignature="AMtx7mj2uk7QeCqmGW75DawRr2mur2C5og=="/>
    </ext>
  </extLst>
</workbook>
</file>

<file path=xl/sharedStrings.xml><?xml version="1.0" encoding="utf-8"?>
<sst xmlns="http://schemas.openxmlformats.org/spreadsheetml/2006/main" count="139" uniqueCount="49">
  <si>
    <t>According to 02_SaintMichael.odp 40 fishermen life was saved by Saint Michael. The approach from Physics is less poethical.</t>
  </si>
  <si>
    <t>That happened about 300 years ago at Lake Balaton, this is an up-to-date news:</t>
  </si>
  <si>
    <t xml:space="preserve">https://www.foxnews.com/us/66-ice-fishermen-rescued-from-ice-floes-on-wisconsin-bay </t>
  </si>
  <si>
    <r>
      <rPr>
        <rFont val="Calibri"/>
        <color theme="1"/>
        <sz val="11.0"/>
      </rPr>
      <t xml:space="preserve">Let's find out, </t>
    </r>
    <r>
      <rPr>
        <rFont val="Calibri"/>
        <b/>
        <i/>
        <color theme="1"/>
        <sz val="11.0"/>
      </rPr>
      <t xml:space="preserve">what size of ice floe </t>
    </r>
    <r>
      <rPr>
        <rFont val="Calibri"/>
        <color theme="1"/>
        <sz val="11.0"/>
      </rPr>
      <t>could save the life of your team, in a very same situation!</t>
    </r>
  </si>
  <si>
    <t>green colour means changeable value</t>
  </si>
  <si>
    <t>gravitational constant:g=</t>
  </si>
  <si>
    <t>constant at Hungary's line of Latitude</t>
  </si>
  <si>
    <t>ice floe thickness d=</t>
  </si>
  <si>
    <t>LESS than 10 centimeters is DANGEROUS!!!</t>
  </si>
  <si>
    <t>Sea water's density depends it's salt concentration, about 3 percent, that yields :</t>
  </si>
  <si>
    <t>density. Change the Excel formula depending on the water near to your place!</t>
  </si>
  <si>
    <t>Ice's density:</t>
  </si>
  <si>
    <t>Weight of team members</t>
  </si>
  <si>
    <t>Hungary</t>
  </si>
  <si>
    <t>Name</t>
  </si>
  <si>
    <t>Weight</t>
  </si>
  <si>
    <t>Turkey</t>
  </si>
  <si>
    <t>Finland</t>
  </si>
  <si>
    <t>Estonia</t>
  </si>
  <si>
    <t>Portugal</t>
  </si>
  <si>
    <t>Greece</t>
  </si>
  <si>
    <t>Student</t>
  </si>
  <si>
    <t>Kata Bodó</t>
  </si>
  <si>
    <t>Kornélia Csonták</t>
  </si>
  <si>
    <t>Réka Imre</t>
  </si>
  <si>
    <t>Lili Huber</t>
  </si>
  <si>
    <t>Réka Szabó</t>
  </si>
  <si>
    <t>Teacher</t>
  </si>
  <si>
    <t>Attila Kozák</t>
  </si>
  <si>
    <t>Total weight:</t>
  </si>
  <si>
    <t>Gravitational force:</t>
  </si>
  <si>
    <t>Bouyancy of ice flow:</t>
  </si>
  <si>
    <r>
      <rPr>
        <rFont val="Calibri"/>
        <color theme="1"/>
        <sz val="11.0"/>
      </rPr>
      <t xml:space="preserve">density of water </t>
    </r>
    <r>
      <rPr>
        <rFont val="Symbol"/>
        <color theme="1"/>
        <sz val="11.0"/>
      </rPr>
      <t>r</t>
    </r>
    <r>
      <rPr>
        <rFont val="Calibri"/>
        <color theme="1"/>
        <sz val="11.0"/>
      </rPr>
      <t>=</t>
    </r>
  </si>
  <si>
    <r>
      <rPr>
        <rFont val="Calibri"/>
        <color theme="1"/>
        <sz val="11.0"/>
      </rPr>
      <t xml:space="preserve">density of water </t>
    </r>
    <r>
      <rPr>
        <rFont val="Symbol"/>
        <color theme="1"/>
        <sz val="11.0"/>
      </rPr>
      <t>r</t>
    </r>
    <r>
      <rPr>
        <rFont val="Calibri"/>
        <color theme="1"/>
        <sz val="11.0"/>
      </rPr>
      <t>=</t>
    </r>
  </si>
  <si>
    <r>
      <rPr>
        <rFont val="Calibri"/>
        <color theme="1"/>
        <sz val="11.0"/>
      </rPr>
      <t xml:space="preserve">density of water </t>
    </r>
    <r>
      <rPr>
        <rFont val="Symbol"/>
        <color theme="1"/>
        <sz val="11.0"/>
      </rPr>
      <t>r</t>
    </r>
    <r>
      <rPr>
        <rFont val="Calibri"/>
        <color theme="1"/>
        <sz val="11.0"/>
      </rPr>
      <t>=</t>
    </r>
  </si>
  <si>
    <r>
      <rPr>
        <rFont val="Calibri"/>
        <color theme="1"/>
        <sz val="11.0"/>
      </rPr>
      <t xml:space="preserve">density of water </t>
    </r>
    <r>
      <rPr>
        <rFont val="Symbol"/>
        <color theme="1"/>
        <sz val="11.0"/>
      </rPr>
      <t>r</t>
    </r>
    <r>
      <rPr>
        <rFont val="Calibri"/>
        <color theme="1"/>
        <sz val="11.0"/>
      </rPr>
      <t>=</t>
    </r>
  </si>
  <si>
    <r>
      <rPr>
        <rFont val="Calibri"/>
        <color theme="1"/>
        <sz val="11.0"/>
      </rPr>
      <t xml:space="preserve">density of water </t>
    </r>
    <r>
      <rPr>
        <rFont val="Symbol"/>
        <color theme="1"/>
        <sz val="11.0"/>
      </rPr>
      <t>r</t>
    </r>
    <r>
      <rPr>
        <rFont val="Calibri"/>
        <color theme="1"/>
        <sz val="11.0"/>
      </rPr>
      <t>=</t>
    </r>
  </si>
  <si>
    <r>
      <rPr>
        <rFont val="Calibri"/>
        <color theme="1"/>
        <sz val="11.0"/>
      </rPr>
      <t xml:space="preserve">density of water </t>
    </r>
    <r>
      <rPr>
        <rFont val="Symbol"/>
        <color theme="1"/>
        <sz val="11.0"/>
      </rPr>
      <t>r</t>
    </r>
    <r>
      <rPr>
        <rFont val="Calibri"/>
        <color theme="1"/>
        <sz val="11.0"/>
      </rPr>
      <t>=</t>
    </r>
  </si>
  <si>
    <r>
      <rPr>
        <rFont val="Calibri"/>
        <color theme="1"/>
        <sz val="11.0"/>
      </rPr>
      <t xml:space="preserve">density of ice </t>
    </r>
    <r>
      <rPr>
        <rFont val="Symbol"/>
        <color theme="1"/>
        <sz val="11.0"/>
      </rPr>
      <t>r</t>
    </r>
    <r>
      <rPr>
        <rFont val="Calibri"/>
        <color theme="1"/>
        <sz val="11.0"/>
      </rPr>
      <t>=</t>
    </r>
  </si>
  <si>
    <r>
      <rPr>
        <rFont val="Calibri"/>
        <color theme="1"/>
        <sz val="11.0"/>
      </rPr>
      <t xml:space="preserve">density of ice </t>
    </r>
    <r>
      <rPr>
        <rFont val="Symbol"/>
        <color theme="1"/>
        <sz val="11.0"/>
      </rPr>
      <t>r</t>
    </r>
    <r>
      <rPr>
        <rFont val="Calibri"/>
        <color theme="1"/>
        <sz val="11.0"/>
      </rPr>
      <t>=</t>
    </r>
  </si>
  <si>
    <r>
      <rPr>
        <rFont val="Calibri"/>
        <color theme="1"/>
        <sz val="11.0"/>
      </rPr>
      <t xml:space="preserve">density of ice </t>
    </r>
    <r>
      <rPr>
        <rFont val="Symbol"/>
        <color theme="1"/>
        <sz val="11.0"/>
      </rPr>
      <t>r</t>
    </r>
    <r>
      <rPr>
        <rFont val="Calibri"/>
        <color theme="1"/>
        <sz val="11.0"/>
      </rPr>
      <t>=</t>
    </r>
  </si>
  <si>
    <r>
      <rPr>
        <rFont val="Calibri"/>
        <color theme="1"/>
        <sz val="11.0"/>
      </rPr>
      <t xml:space="preserve">density of ice </t>
    </r>
    <r>
      <rPr>
        <rFont val="Symbol"/>
        <color theme="1"/>
        <sz val="11.0"/>
      </rPr>
      <t>r</t>
    </r>
    <r>
      <rPr>
        <rFont val="Calibri"/>
        <color theme="1"/>
        <sz val="11.0"/>
      </rPr>
      <t>=</t>
    </r>
  </si>
  <si>
    <r>
      <rPr>
        <rFont val="Calibri"/>
        <color theme="1"/>
        <sz val="11.0"/>
      </rPr>
      <t xml:space="preserve">density of ice </t>
    </r>
    <r>
      <rPr>
        <rFont val="Symbol"/>
        <color theme="1"/>
        <sz val="11.0"/>
      </rPr>
      <t>r</t>
    </r>
    <r>
      <rPr>
        <rFont val="Calibri"/>
        <color theme="1"/>
        <sz val="11.0"/>
      </rPr>
      <t>=</t>
    </r>
  </si>
  <si>
    <r>
      <rPr>
        <rFont val="Calibri"/>
        <color theme="1"/>
        <sz val="11.0"/>
      </rPr>
      <t xml:space="preserve">density of ice </t>
    </r>
    <r>
      <rPr>
        <rFont val="Symbol"/>
        <color theme="1"/>
        <sz val="11.0"/>
      </rPr>
      <t>r</t>
    </r>
    <r>
      <rPr>
        <rFont val="Calibri"/>
        <color theme="1"/>
        <sz val="11.0"/>
      </rPr>
      <t>=</t>
    </r>
  </si>
  <si>
    <t>Weight of ice floe:</t>
  </si>
  <si>
    <t>Mass of ice floe:</t>
  </si>
  <si>
    <t>Volume of ice:</t>
  </si>
  <si>
    <t>ice floe's area:</t>
  </si>
  <si>
    <t>square-shaped ice floe size: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</si>
</sst>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8">
    <numFmt numFmtId="164" formatCode="0.00\ &quot;m/s^2&quot;"/>
    <numFmt numFmtId="165" formatCode="0.00\ &quot;cm&quot;"/>
    <numFmt numFmtId="166" formatCode="0.00\ &quot;kg/m3&quot;"/>
    <numFmt numFmtId="167" formatCode="0\ &quot;kg&quot;"/>
    <numFmt numFmtId="168" formatCode="0.00\ &quot;N&quot;"/>
    <numFmt numFmtId="169" formatCode="0.000\ &quot;m3&quot;"/>
    <numFmt numFmtId="170" formatCode="0.00\ &quot;m&quot;"/>
    <numFmt numFmtId="171" formatCode="0.00\ &quot;m2&quot;"/>
  </numFmts>
  <fonts count="8">
    <font>
      <sz val="11.0"/>
      <color theme="1"/>
      <name val="Arial"/>
    </font>
    <font>
      <b/>
      <sz val="12.0"/>
      <color theme="1"/>
      <name val="Calibri"/>
    </font>
    <font/>
    <font>
      <sz val="11.0"/>
      <color theme="1"/>
      <name val="Calibri"/>
    </font>
    <font>
      <u/>
      <sz val="11.0"/>
      <color theme="10"/>
    </font>
    <font>
      <b/>
      <sz val="11.0"/>
      <color theme="1"/>
      <name val="Calibri"/>
    </font>
    <font>
      <sz val="11.0"/>
      <color rgb="FFFF0000"/>
      <name val="Calibri"/>
    </font>
    <font>
      <sz val="11.0"/>
      <color theme="1"/>
    </font>
  </fonts>
  <fills count="8">
    <fill>
      <patternFill patternType="none"/>
    </fill>
    <fill>
      <patternFill patternType="lightGray"/>
    </fill>
    <fill>
      <patternFill patternType="solid">
        <fgColor rgb="FFE2EFD9"/>
        <bgColor rgb="FFE2EFD9"/>
      </patternFill>
    </fill>
    <fill>
      <patternFill patternType="solid">
        <fgColor rgb="FFFF9999"/>
        <bgColor rgb="FFFF9999"/>
      </patternFill>
    </fill>
    <fill>
      <patternFill patternType="solid">
        <fgColor rgb="FFDEEAF6"/>
        <bgColor rgb="FFDEEAF6"/>
      </patternFill>
    </fill>
    <fill>
      <patternFill patternType="solid">
        <fgColor rgb="FF8496B0"/>
        <bgColor rgb="FF8496B0"/>
      </patternFill>
    </fill>
    <fill>
      <patternFill patternType="solid">
        <fgColor rgb="FFC5E0B3"/>
        <bgColor rgb="FFC5E0B3"/>
      </patternFill>
    </fill>
    <fill>
      <patternFill patternType="solid">
        <fgColor rgb="FF9CC2E5"/>
        <bgColor rgb="FF9CC2E5"/>
      </patternFill>
    </fill>
  </fills>
  <borders count="35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left style="medium">
        <color rgb="FF000000"/>
      </left>
      <bottom style="thin">
        <color rgb="FF000000"/>
      </bottom>
    </border>
  </borders>
  <cellStyleXfs count="1">
    <xf borderId="0" fillId="0" fontId="0" numFmtId="0" applyAlignment="1" applyFont="1"/>
  </cellStyleXfs>
  <cellXfs count="71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/>
    </xf>
    <xf borderId="2" fillId="0" fontId="2" numFmtId="0" xfId="0" applyBorder="1" applyFont="1"/>
    <xf borderId="3" fillId="0" fontId="2" numFmtId="0" xfId="0" applyBorder="1" applyFont="1"/>
    <xf borderId="1" fillId="0" fontId="3" numFmtId="0" xfId="0" applyAlignment="1" applyBorder="1" applyFont="1">
      <alignment horizontal="left"/>
    </xf>
    <xf borderId="4" fillId="0" fontId="2" numFmtId="0" xfId="0" applyBorder="1" applyFont="1"/>
    <xf borderId="5" fillId="0" fontId="4" numFmtId="0" xfId="0" applyAlignment="1" applyBorder="1" applyFont="1">
      <alignment horizontal="center"/>
    </xf>
    <xf borderId="1" fillId="2" fontId="3" numFmtId="0" xfId="0" applyAlignment="1" applyBorder="1" applyFill="1" applyFont="1">
      <alignment horizontal="center"/>
    </xf>
    <xf borderId="6" fillId="0" fontId="5" numFmtId="0" xfId="0" applyAlignment="1" applyBorder="1" applyFont="1">
      <alignment horizontal="right"/>
    </xf>
    <xf borderId="7" fillId="0" fontId="2" numFmtId="0" xfId="0" applyBorder="1" applyFont="1"/>
    <xf borderId="8" fillId="2" fontId="3" numFmtId="164" xfId="0" applyAlignment="1" applyBorder="1" applyFont="1" applyNumberFormat="1">
      <alignment horizontal="center"/>
    </xf>
    <xf borderId="9" fillId="0" fontId="3" numFmtId="0" xfId="0" applyAlignment="1" applyBorder="1" applyFont="1">
      <alignment horizontal="left"/>
    </xf>
    <xf borderId="9" fillId="0" fontId="2" numFmtId="0" xfId="0" applyBorder="1" applyFont="1"/>
    <xf borderId="10" fillId="0" fontId="2" numFmtId="0" xfId="0" applyBorder="1" applyFont="1"/>
    <xf borderId="11" fillId="0" fontId="5" numFmtId="0" xfId="0" applyAlignment="1" applyBorder="1" applyFont="1">
      <alignment horizontal="right"/>
    </xf>
    <xf borderId="12" fillId="0" fontId="2" numFmtId="0" xfId="0" applyBorder="1" applyFont="1"/>
    <xf borderId="13" fillId="2" fontId="3" numFmtId="165" xfId="0" applyAlignment="1" applyBorder="1" applyFont="1" applyNumberFormat="1">
      <alignment horizontal="center"/>
    </xf>
    <xf borderId="12" fillId="0" fontId="6" numFmtId="0" xfId="0" applyBorder="1" applyFont="1"/>
    <xf borderId="14" fillId="0" fontId="3" numFmtId="0" xfId="0" applyBorder="1" applyFont="1"/>
    <xf borderId="15" fillId="0" fontId="3" numFmtId="0" xfId="0" applyBorder="1" applyFont="1"/>
    <xf borderId="1" fillId="0" fontId="5" numFmtId="0" xfId="0" applyAlignment="1" applyBorder="1" applyFont="1">
      <alignment horizontal="right"/>
    </xf>
    <xf borderId="16" fillId="2" fontId="3" numFmtId="166" xfId="0" applyAlignment="1" applyBorder="1" applyFont="1" applyNumberFormat="1">
      <alignment horizontal="center"/>
    </xf>
    <xf borderId="17" fillId="0" fontId="5" numFmtId="0" xfId="0" applyAlignment="1" applyBorder="1" applyFont="1">
      <alignment horizontal="left"/>
    </xf>
    <xf borderId="0" fillId="0" fontId="5" numFmtId="0" xfId="0" applyAlignment="1" applyFont="1">
      <alignment horizontal="right"/>
    </xf>
    <xf borderId="18" fillId="0" fontId="5" numFmtId="0" xfId="0" applyAlignment="1" applyBorder="1" applyFont="1">
      <alignment horizontal="right"/>
    </xf>
    <xf borderId="19" fillId="0" fontId="3" numFmtId="166" xfId="0" applyAlignment="1" applyBorder="1" applyFont="1" applyNumberFormat="1">
      <alignment horizontal="center"/>
    </xf>
    <xf borderId="0" fillId="0" fontId="5" numFmtId="0" xfId="0" applyFont="1"/>
    <xf borderId="0" fillId="0" fontId="3" numFmtId="0" xfId="0" applyAlignment="1" applyFont="1">
      <alignment horizontal="right"/>
    </xf>
    <xf borderId="0" fillId="0" fontId="3" numFmtId="164" xfId="0" applyFont="1" applyNumberFormat="1"/>
    <xf borderId="20" fillId="0" fontId="1" numFmtId="0" xfId="0" applyAlignment="1" applyBorder="1" applyFont="1">
      <alignment horizontal="center"/>
    </xf>
    <xf borderId="20" fillId="0" fontId="2" numFmtId="0" xfId="0" applyBorder="1" applyFont="1"/>
    <xf borderId="21" fillId="0" fontId="5" numFmtId="0" xfId="0" applyBorder="1" applyFont="1"/>
    <xf borderId="22" fillId="0" fontId="5" numFmtId="0" xfId="0" applyBorder="1" applyFont="1"/>
    <xf borderId="23" fillId="0" fontId="5" numFmtId="0" xfId="0" applyBorder="1" applyFont="1"/>
    <xf borderId="21" fillId="3" fontId="5" numFmtId="0" xfId="0" applyBorder="1" applyFill="1" applyFont="1"/>
    <xf borderId="21" fillId="4" fontId="5" numFmtId="0" xfId="0" applyBorder="1" applyFill="1" applyFont="1"/>
    <xf borderId="21" fillId="5" fontId="5" numFmtId="0" xfId="0" applyBorder="1" applyFill="1" applyFont="1"/>
    <xf borderId="21" fillId="6" fontId="5" numFmtId="0" xfId="0" applyBorder="1" applyFill="1" applyFont="1"/>
    <xf borderId="21" fillId="7" fontId="5" numFmtId="0" xfId="0" applyBorder="1" applyFill="1" applyFont="1"/>
    <xf borderId="16" fillId="0" fontId="5" numFmtId="0" xfId="0" applyBorder="1" applyFont="1"/>
    <xf borderId="24" fillId="0" fontId="3" numFmtId="0" xfId="0" applyBorder="1" applyFont="1"/>
    <xf borderId="25" fillId="0" fontId="3" numFmtId="167" xfId="0" applyAlignment="1" applyBorder="1" applyFont="1" applyNumberFormat="1">
      <alignment horizontal="center" vertical="center"/>
    </xf>
    <xf borderId="26" fillId="0" fontId="5" numFmtId="0" xfId="0" applyBorder="1" applyFont="1"/>
    <xf borderId="27" fillId="0" fontId="3" numFmtId="0" xfId="0" applyBorder="1" applyFont="1"/>
    <xf borderId="28" fillId="0" fontId="3" numFmtId="167" xfId="0" applyAlignment="1" applyBorder="1" applyFont="1" applyNumberFormat="1">
      <alignment horizontal="center" vertical="center"/>
    </xf>
    <xf borderId="27" fillId="0" fontId="7" numFmtId="0" xfId="0" applyAlignment="1" applyBorder="1" applyFont="1">
      <alignment readingOrder="0"/>
    </xf>
    <xf borderId="29" fillId="0" fontId="5" numFmtId="0" xfId="0" applyBorder="1" applyFont="1"/>
    <xf borderId="12" fillId="0" fontId="3" numFmtId="0" xfId="0" applyBorder="1" applyFont="1"/>
    <xf borderId="30" fillId="0" fontId="3" numFmtId="167" xfId="0" applyAlignment="1" applyBorder="1" applyFont="1" applyNumberFormat="1">
      <alignment horizontal="center" vertical="center"/>
    </xf>
    <xf borderId="19" fillId="0" fontId="5" numFmtId="0" xfId="0" applyBorder="1" applyFont="1"/>
    <xf borderId="31" fillId="0" fontId="3" numFmtId="0" xfId="0" applyBorder="1" applyFont="1"/>
    <xf borderId="15" fillId="0" fontId="3" numFmtId="167" xfId="0" applyAlignment="1" applyBorder="1" applyFont="1" applyNumberFormat="1">
      <alignment horizontal="center" vertical="center"/>
    </xf>
    <xf borderId="23" fillId="0" fontId="5" numFmtId="167" xfId="0" applyAlignment="1" applyBorder="1" applyFont="1" applyNumberFormat="1">
      <alignment horizontal="center"/>
    </xf>
    <xf borderId="6" fillId="0" fontId="3" numFmtId="0" xfId="0" applyAlignment="1" applyBorder="1" applyFont="1">
      <alignment horizontal="right"/>
    </xf>
    <xf borderId="8" fillId="0" fontId="3" numFmtId="168" xfId="0" applyAlignment="1" applyBorder="1" applyFont="1" applyNumberFormat="1">
      <alignment horizontal="center"/>
    </xf>
    <xf borderId="32" fillId="0" fontId="3" numFmtId="0" xfId="0" applyAlignment="1" applyBorder="1" applyFont="1">
      <alignment horizontal="right"/>
    </xf>
    <xf borderId="27" fillId="0" fontId="2" numFmtId="0" xfId="0" applyBorder="1" applyFont="1"/>
    <xf borderId="28" fillId="0" fontId="3" numFmtId="168" xfId="0" applyAlignment="1" applyBorder="1" applyFont="1" applyNumberFormat="1">
      <alignment horizontal="center"/>
    </xf>
    <xf borderId="28" fillId="2" fontId="3" numFmtId="166" xfId="0" applyAlignment="1" applyBorder="1" applyFont="1" applyNumberFormat="1">
      <alignment horizontal="center"/>
    </xf>
    <xf borderId="33" fillId="0" fontId="3" numFmtId="0" xfId="0" applyAlignment="1" applyBorder="1" applyFont="1">
      <alignment horizontal="right"/>
    </xf>
    <xf borderId="31" fillId="0" fontId="2" numFmtId="0" xfId="0" applyBorder="1" applyFont="1"/>
    <xf borderId="15" fillId="0" fontId="3" numFmtId="166" xfId="0" applyAlignment="1" applyBorder="1" applyFont="1" applyNumberFormat="1">
      <alignment horizontal="center"/>
    </xf>
    <xf borderId="15" fillId="0" fontId="3" numFmtId="168" xfId="0" applyAlignment="1" applyBorder="1" applyFont="1" applyNumberFormat="1">
      <alignment horizontal="center"/>
    </xf>
    <xf borderId="34" fillId="0" fontId="3" numFmtId="0" xfId="0" applyAlignment="1" applyBorder="1" applyFont="1">
      <alignment horizontal="right"/>
    </xf>
    <xf borderId="24" fillId="0" fontId="2" numFmtId="0" xfId="0" applyBorder="1" applyFont="1"/>
    <xf borderId="25" fillId="0" fontId="3" numFmtId="169" xfId="0" applyAlignment="1" applyBorder="1" applyFont="1" applyNumberFormat="1">
      <alignment horizontal="center"/>
    </xf>
    <xf borderId="28" fillId="0" fontId="3" numFmtId="170" xfId="0" applyAlignment="1" applyBorder="1" applyFont="1" applyNumberFormat="1">
      <alignment horizontal="center"/>
    </xf>
    <xf borderId="11" fillId="0" fontId="3" numFmtId="0" xfId="0" applyAlignment="1" applyBorder="1" applyFont="1">
      <alignment horizontal="right"/>
    </xf>
    <xf borderId="30" fillId="0" fontId="3" numFmtId="171" xfId="0" applyAlignment="1" applyBorder="1" applyFont="1" applyNumberFormat="1">
      <alignment horizontal="center"/>
    </xf>
    <xf borderId="1" fillId="0" fontId="5" numFmtId="0" xfId="0" applyAlignment="1" applyBorder="1" applyFont="1">
      <alignment horizontal="center"/>
    </xf>
    <xf borderId="23" fillId="0" fontId="5" numFmtId="170" xfId="0" applyAlignment="1" applyBorder="1" applyFont="1" applyNumberForma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www.foxnews.com/us/66-ice-fishermen-rescued-from-ice-floes-on-wisconsin-bay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.63"/>
    <col customWidth="1" min="2" max="2" width="13.0"/>
    <col customWidth="1" min="3" max="3" width="11.5"/>
    <col customWidth="1" min="4" max="4" width="8.13"/>
    <col customWidth="1" min="5" max="5" width="13.63"/>
    <col customWidth="1" min="6" max="6" width="11.5"/>
    <col customWidth="1" min="7" max="7" width="13.38"/>
    <col customWidth="1" min="8" max="8" width="13.25"/>
    <col customWidth="1" min="9" max="9" width="11.5"/>
    <col customWidth="1" min="10" max="10" width="8.88"/>
    <col customWidth="1" min="11" max="11" width="16.75"/>
    <col customWidth="1" min="12" max="12" width="11.5"/>
    <col customWidth="1" min="13" max="13" width="10.0"/>
    <col customWidth="1" min="14" max="14" width="16.25"/>
    <col customWidth="1" min="15" max="15" width="11.5"/>
    <col customWidth="1" min="16" max="16" width="9.5"/>
    <col customWidth="1" min="17" max="17" width="16.38"/>
    <col customWidth="1" min="18" max="18" width="11.5"/>
    <col customWidth="1" min="19" max="26" width="7.63"/>
  </cols>
  <sheetData>
    <row r="1" ht="14.2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ht="14.25" customHeight="1">
      <c r="A2" s="4" t="s">
        <v>1</v>
      </c>
      <c r="B2" s="2"/>
      <c r="C2" s="2"/>
      <c r="D2" s="2"/>
      <c r="E2" s="2"/>
      <c r="F2" s="2"/>
      <c r="G2" s="5"/>
      <c r="H2" s="6" t="s">
        <v>2</v>
      </c>
      <c r="I2" s="2"/>
      <c r="J2" s="2"/>
      <c r="K2" s="2"/>
      <c r="L2" s="2"/>
      <c r="M2" s="3"/>
    </row>
    <row r="3" ht="14.25" customHeight="1">
      <c r="A3" s="4" t="s">
        <v>3</v>
      </c>
      <c r="B3" s="2"/>
      <c r="C3" s="2"/>
      <c r="D3" s="2"/>
      <c r="E3" s="2"/>
      <c r="F3" s="2"/>
      <c r="G3" s="3"/>
    </row>
    <row r="4" ht="14.25" customHeight="1"/>
    <row r="5" ht="14.25" customHeight="1">
      <c r="D5" s="7" t="s">
        <v>4</v>
      </c>
      <c r="E5" s="2"/>
      <c r="F5" s="2"/>
      <c r="G5" s="3"/>
    </row>
    <row r="6" ht="14.25" customHeight="1">
      <c r="A6" s="8" t="s">
        <v>5</v>
      </c>
      <c r="B6" s="9"/>
      <c r="C6" s="10">
        <v>9.81</v>
      </c>
      <c r="D6" s="11" t="s">
        <v>6</v>
      </c>
      <c r="E6" s="12"/>
      <c r="F6" s="12"/>
      <c r="G6" s="13"/>
    </row>
    <row r="7" ht="14.25" customHeight="1">
      <c r="A7" s="14" t="s">
        <v>7</v>
      </c>
      <c r="B7" s="15"/>
      <c r="C7" s="16">
        <v>25.0</v>
      </c>
      <c r="D7" s="17" t="s">
        <v>8</v>
      </c>
      <c r="E7" s="18"/>
      <c r="F7" s="18"/>
      <c r="G7" s="19"/>
    </row>
    <row r="8" ht="14.25" customHeight="1">
      <c r="A8" s="20" t="s">
        <v>9</v>
      </c>
      <c r="B8" s="2"/>
      <c r="C8" s="2"/>
      <c r="D8" s="2"/>
      <c r="E8" s="2"/>
      <c r="F8" s="3"/>
      <c r="G8" s="21">
        <v>1030.0</v>
      </c>
      <c r="H8" s="22" t="s">
        <v>10</v>
      </c>
    </row>
    <row r="9" ht="14.25" customHeight="1">
      <c r="B9" s="23"/>
      <c r="C9" s="23"/>
      <c r="D9" s="23"/>
      <c r="E9" s="23"/>
      <c r="F9" s="24" t="s">
        <v>11</v>
      </c>
      <c r="G9" s="25">
        <f>G8*0.9</f>
        <v>927</v>
      </c>
      <c r="H9" s="26"/>
    </row>
    <row r="10" ht="14.25" customHeight="1">
      <c r="B10" s="27"/>
      <c r="C10" s="28"/>
    </row>
    <row r="11" ht="14.25" customHeight="1">
      <c r="A11" s="29" t="s">
        <v>12</v>
      </c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</row>
    <row r="12" ht="14.25" customHeight="1">
      <c r="A12" s="31" t="s">
        <v>13</v>
      </c>
      <c r="B12" s="32" t="s">
        <v>14</v>
      </c>
      <c r="C12" s="33" t="s">
        <v>15</v>
      </c>
      <c r="D12" s="34" t="s">
        <v>16</v>
      </c>
      <c r="E12" s="32" t="s">
        <v>14</v>
      </c>
      <c r="F12" s="33" t="s">
        <v>15</v>
      </c>
      <c r="G12" s="35" t="s">
        <v>17</v>
      </c>
      <c r="H12" s="32" t="s">
        <v>14</v>
      </c>
      <c r="I12" s="33" t="s">
        <v>15</v>
      </c>
      <c r="J12" s="36" t="s">
        <v>18</v>
      </c>
      <c r="K12" s="32" t="s">
        <v>14</v>
      </c>
      <c r="L12" s="33" t="s">
        <v>15</v>
      </c>
      <c r="M12" s="37" t="s">
        <v>19</v>
      </c>
      <c r="N12" s="32" t="s">
        <v>14</v>
      </c>
      <c r="O12" s="33" t="s">
        <v>15</v>
      </c>
      <c r="P12" s="38" t="s">
        <v>20</v>
      </c>
      <c r="Q12" s="32" t="s">
        <v>14</v>
      </c>
      <c r="R12" s="33" t="s">
        <v>15</v>
      </c>
    </row>
    <row r="13" ht="14.25" customHeight="1">
      <c r="A13" s="39" t="s">
        <v>21</v>
      </c>
      <c r="B13" s="40" t="s">
        <v>22</v>
      </c>
      <c r="C13" s="41">
        <v>58.0</v>
      </c>
      <c r="D13" s="39" t="s">
        <v>21</v>
      </c>
      <c r="E13" s="40"/>
      <c r="F13" s="41"/>
      <c r="G13" s="39" t="s">
        <v>21</v>
      </c>
      <c r="H13" s="40"/>
      <c r="I13" s="41"/>
      <c r="J13" s="39" t="s">
        <v>21</v>
      </c>
      <c r="K13" s="40"/>
      <c r="L13" s="41"/>
      <c r="M13" s="39" t="s">
        <v>21</v>
      </c>
      <c r="N13" s="40"/>
      <c r="O13" s="41"/>
      <c r="P13" s="39" t="s">
        <v>21</v>
      </c>
      <c r="Q13" s="40"/>
      <c r="R13" s="41"/>
    </row>
    <row r="14" ht="14.25" customHeight="1">
      <c r="A14" s="42" t="s">
        <v>21</v>
      </c>
      <c r="B14" s="43" t="s">
        <v>23</v>
      </c>
      <c r="C14" s="44">
        <v>64.0</v>
      </c>
      <c r="D14" s="42" t="s">
        <v>21</v>
      </c>
      <c r="E14" s="45"/>
      <c r="F14" s="44"/>
      <c r="G14" s="42" t="s">
        <v>21</v>
      </c>
      <c r="H14" s="43"/>
      <c r="I14" s="44"/>
      <c r="J14" s="42" t="s">
        <v>21</v>
      </c>
      <c r="K14" s="43"/>
      <c r="L14" s="44"/>
      <c r="M14" s="42" t="s">
        <v>21</v>
      </c>
      <c r="N14" s="43"/>
      <c r="O14" s="44"/>
      <c r="P14" s="42" t="s">
        <v>21</v>
      </c>
      <c r="Q14" s="43"/>
      <c r="R14" s="44"/>
    </row>
    <row r="15" ht="14.25" customHeight="1">
      <c r="A15" s="42" t="s">
        <v>21</v>
      </c>
      <c r="B15" s="43" t="s">
        <v>24</v>
      </c>
      <c r="C15" s="44">
        <v>58.0</v>
      </c>
      <c r="D15" s="42" t="s">
        <v>21</v>
      </c>
      <c r="E15" s="43"/>
      <c r="F15" s="44"/>
      <c r="G15" s="42" t="s">
        <v>21</v>
      </c>
      <c r="H15" s="43"/>
      <c r="I15" s="44"/>
      <c r="J15" s="42" t="s">
        <v>21</v>
      </c>
      <c r="K15" s="43"/>
      <c r="L15" s="44"/>
      <c r="M15" s="42" t="s">
        <v>21</v>
      </c>
      <c r="N15" s="43"/>
      <c r="O15" s="44"/>
      <c r="P15" s="42" t="s">
        <v>21</v>
      </c>
      <c r="Q15" s="43"/>
      <c r="R15" s="44"/>
    </row>
    <row r="16" ht="14.25" customHeight="1">
      <c r="A16" s="42" t="s">
        <v>21</v>
      </c>
      <c r="B16" s="43" t="s">
        <v>25</v>
      </c>
      <c r="C16" s="44">
        <v>60.0</v>
      </c>
      <c r="D16" s="42" t="s">
        <v>21</v>
      </c>
      <c r="E16" s="43"/>
      <c r="F16" s="44"/>
      <c r="G16" s="42" t="s">
        <v>21</v>
      </c>
      <c r="H16" s="43"/>
      <c r="I16" s="44"/>
      <c r="J16" s="42" t="s">
        <v>21</v>
      </c>
      <c r="K16" s="43"/>
      <c r="L16" s="44"/>
      <c r="M16" s="42" t="s">
        <v>21</v>
      </c>
      <c r="N16" s="43"/>
      <c r="O16" s="44"/>
      <c r="P16" s="42" t="s">
        <v>21</v>
      </c>
      <c r="Q16" s="43"/>
      <c r="R16" s="44"/>
    </row>
    <row r="17" ht="14.25" customHeight="1">
      <c r="A17" s="42" t="s">
        <v>21</v>
      </c>
      <c r="B17" s="43" t="s">
        <v>26</v>
      </c>
      <c r="C17" s="44">
        <v>62.0</v>
      </c>
      <c r="D17" s="42" t="s">
        <v>21</v>
      </c>
      <c r="E17" s="43"/>
      <c r="F17" s="44"/>
      <c r="G17" s="42" t="s">
        <v>21</v>
      </c>
      <c r="H17" s="43"/>
      <c r="I17" s="44"/>
      <c r="J17" s="42" t="s">
        <v>21</v>
      </c>
      <c r="K17" s="43"/>
      <c r="L17" s="44"/>
      <c r="M17" s="42" t="s">
        <v>21</v>
      </c>
      <c r="N17" s="43"/>
      <c r="O17" s="44"/>
      <c r="P17" s="42" t="s">
        <v>21</v>
      </c>
      <c r="Q17" s="43"/>
      <c r="R17" s="44"/>
    </row>
    <row r="18" ht="14.25" customHeight="1">
      <c r="A18" s="46" t="s">
        <v>27</v>
      </c>
      <c r="B18" s="47" t="s">
        <v>28</v>
      </c>
      <c r="C18" s="48">
        <v>68.0</v>
      </c>
      <c r="D18" s="49" t="s">
        <v>27</v>
      </c>
      <c r="E18" s="50"/>
      <c r="F18" s="51">
        <v>68.0</v>
      </c>
      <c r="G18" s="49" t="s">
        <v>27</v>
      </c>
      <c r="H18" s="50"/>
      <c r="I18" s="51">
        <v>68.0</v>
      </c>
      <c r="J18" s="49" t="s">
        <v>27</v>
      </c>
      <c r="K18" s="50"/>
      <c r="L18" s="51">
        <v>68.0</v>
      </c>
      <c r="M18" s="49" t="s">
        <v>27</v>
      </c>
      <c r="N18" s="50"/>
      <c r="O18" s="51">
        <v>68.0</v>
      </c>
      <c r="P18" s="49" t="s">
        <v>27</v>
      </c>
      <c r="Q18" s="50"/>
      <c r="R18" s="51">
        <v>68.0</v>
      </c>
    </row>
    <row r="19" ht="14.25" customHeight="1">
      <c r="A19" s="20" t="s">
        <v>29</v>
      </c>
      <c r="B19" s="5"/>
      <c r="C19" s="52">
        <f>SUM(C13:C18)</f>
        <v>370</v>
      </c>
      <c r="D19" s="20" t="s">
        <v>29</v>
      </c>
      <c r="E19" s="5"/>
      <c r="F19" s="52">
        <f>SUM(F13:F18)</f>
        <v>68</v>
      </c>
      <c r="G19" s="20" t="s">
        <v>29</v>
      </c>
      <c r="H19" s="5"/>
      <c r="I19" s="52">
        <f>SUM(I13:I18)</f>
        <v>68</v>
      </c>
      <c r="J19" s="20" t="s">
        <v>29</v>
      </c>
      <c r="K19" s="5"/>
      <c r="L19" s="52">
        <f>SUM(L13:L18)</f>
        <v>68</v>
      </c>
      <c r="M19" s="20" t="s">
        <v>29</v>
      </c>
      <c r="N19" s="5"/>
      <c r="O19" s="52">
        <f>SUM(O13:O18)</f>
        <v>68</v>
      </c>
      <c r="P19" s="20" t="s">
        <v>29</v>
      </c>
      <c r="Q19" s="5"/>
      <c r="R19" s="52">
        <f>SUM(R13:R18)</f>
        <v>68</v>
      </c>
    </row>
    <row r="20" ht="14.25" customHeight="1">
      <c r="A20" s="53" t="s">
        <v>30</v>
      </c>
      <c r="B20" s="9"/>
      <c r="C20" s="54">
        <f>C19*$C$6</f>
        <v>3629.7</v>
      </c>
      <c r="D20" s="53" t="s">
        <v>30</v>
      </c>
      <c r="E20" s="9"/>
      <c r="F20" s="54">
        <f>F19*$C$6</f>
        <v>667.08</v>
      </c>
      <c r="G20" s="53" t="s">
        <v>30</v>
      </c>
      <c r="H20" s="9"/>
      <c r="I20" s="54">
        <f>I19*$C$6</f>
        <v>667.08</v>
      </c>
      <c r="J20" s="53" t="s">
        <v>30</v>
      </c>
      <c r="K20" s="9"/>
      <c r="L20" s="54">
        <f>L19*$C$6</f>
        <v>667.08</v>
      </c>
      <c r="M20" s="53" t="s">
        <v>30</v>
      </c>
      <c r="N20" s="9"/>
      <c r="O20" s="54">
        <f>O19*$C$6</f>
        <v>667.08</v>
      </c>
      <c r="P20" s="53" t="s">
        <v>30</v>
      </c>
      <c r="Q20" s="9"/>
      <c r="R20" s="54">
        <f>R19*$C$6</f>
        <v>667.08</v>
      </c>
    </row>
    <row r="21" ht="14.25" customHeight="1">
      <c r="A21" s="55" t="s">
        <v>31</v>
      </c>
      <c r="B21" s="56"/>
      <c r="C21" s="57">
        <f>C20</f>
        <v>3629.7</v>
      </c>
      <c r="D21" s="55" t="s">
        <v>31</v>
      </c>
      <c r="E21" s="56"/>
      <c r="F21" s="57">
        <f>F20</f>
        <v>667.08</v>
      </c>
      <c r="G21" s="55" t="s">
        <v>31</v>
      </c>
      <c r="H21" s="56"/>
      <c r="I21" s="57">
        <f>I20</f>
        <v>667.08</v>
      </c>
      <c r="J21" s="55" t="s">
        <v>31</v>
      </c>
      <c r="K21" s="56"/>
      <c r="L21" s="57">
        <f>L20</f>
        <v>667.08</v>
      </c>
      <c r="M21" s="55" t="s">
        <v>31</v>
      </c>
      <c r="N21" s="56"/>
      <c r="O21" s="57">
        <f>O20</f>
        <v>667.08</v>
      </c>
      <c r="P21" s="55" t="s">
        <v>31</v>
      </c>
      <c r="Q21" s="56"/>
      <c r="R21" s="57">
        <f>R20</f>
        <v>667.08</v>
      </c>
    </row>
    <row r="22" ht="14.25" customHeight="1">
      <c r="A22" s="55" t="s">
        <v>32</v>
      </c>
      <c r="B22" s="56"/>
      <c r="C22" s="58">
        <v>1000.0</v>
      </c>
      <c r="D22" s="55" t="s">
        <v>33</v>
      </c>
      <c r="E22" s="56"/>
      <c r="F22" s="58">
        <v>1000.0</v>
      </c>
      <c r="G22" s="55" t="s">
        <v>34</v>
      </c>
      <c r="H22" s="56"/>
      <c r="I22" s="58">
        <v>1000.0</v>
      </c>
      <c r="J22" s="55" t="s">
        <v>35</v>
      </c>
      <c r="K22" s="56"/>
      <c r="L22" s="58">
        <v>1000.0</v>
      </c>
      <c r="M22" s="55" t="s">
        <v>36</v>
      </c>
      <c r="N22" s="56"/>
      <c r="O22" s="58">
        <v>1000.0</v>
      </c>
      <c r="P22" s="55" t="s">
        <v>37</v>
      </c>
      <c r="Q22" s="56"/>
      <c r="R22" s="58">
        <v>1000.0</v>
      </c>
    </row>
    <row r="23" ht="14.25" customHeight="1">
      <c r="A23" s="59" t="s">
        <v>38</v>
      </c>
      <c r="B23" s="60"/>
      <c r="C23" s="61">
        <f>0.9*C22</f>
        <v>900</v>
      </c>
      <c r="D23" s="59" t="s">
        <v>39</v>
      </c>
      <c r="E23" s="60"/>
      <c r="F23" s="61">
        <f>0.9*F22</f>
        <v>900</v>
      </c>
      <c r="G23" s="59" t="s">
        <v>40</v>
      </c>
      <c r="H23" s="60"/>
      <c r="I23" s="61">
        <f>0.9*I22</f>
        <v>900</v>
      </c>
      <c r="J23" s="59" t="s">
        <v>41</v>
      </c>
      <c r="K23" s="60"/>
      <c r="L23" s="61">
        <f>0.9*L22</f>
        <v>900</v>
      </c>
      <c r="M23" s="59" t="s">
        <v>42</v>
      </c>
      <c r="N23" s="60"/>
      <c r="O23" s="61">
        <f>0.9*O22</f>
        <v>900</v>
      </c>
      <c r="P23" s="59" t="s">
        <v>43</v>
      </c>
      <c r="Q23" s="60"/>
      <c r="R23" s="61">
        <f>0.9*R22</f>
        <v>900</v>
      </c>
    </row>
    <row r="24" ht="14.25" customHeight="1">
      <c r="A24" s="59" t="s">
        <v>44</v>
      </c>
      <c r="B24" s="60"/>
      <c r="C24" s="62">
        <f>C$22/($C$22-$C$23)*C21</f>
        <v>36297</v>
      </c>
      <c r="D24" s="59" t="s">
        <v>44</v>
      </c>
      <c r="E24" s="60"/>
      <c r="F24" s="62">
        <f>F$22/($C$22-$C$23)*F21</f>
        <v>6670.8</v>
      </c>
      <c r="G24" s="59" t="s">
        <v>44</v>
      </c>
      <c r="H24" s="60"/>
      <c r="I24" s="62">
        <f>I$22/($C$22-$C$23)*I21</f>
        <v>6670.8</v>
      </c>
      <c r="J24" s="59" t="s">
        <v>44</v>
      </c>
      <c r="K24" s="60"/>
      <c r="L24" s="62">
        <f>L$22/($C$22-$C$23)*L21</f>
        <v>6670.8</v>
      </c>
      <c r="M24" s="59" t="s">
        <v>44</v>
      </c>
      <c r="N24" s="60"/>
      <c r="O24" s="62">
        <f>O$22/($C$22-$C$23)*O21</f>
        <v>6670.8</v>
      </c>
      <c r="P24" s="59" t="s">
        <v>44</v>
      </c>
      <c r="Q24" s="60"/>
      <c r="R24" s="62">
        <f>R$22/($C$22-$C$23)*R21</f>
        <v>6670.8</v>
      </c>
    </row>
    <row r="25" ht="14.25" customHeight="1">
      <c r="A25" s="20" t="s">
        <v>45</v>
      </c>
      <c r="B25" s="5"/>
      <c r="C25" s="52">
        <f>C24/$C$6</f>
        <v>3700</v>
      </c>
      <c r="D25" s="20" t="s">
        <v>45</v>
      </c>
      <c r="E25" s="5"/>
      <c r="F25" s="52">
        <f>F24/$C$6</f>
        <v>680</v>
      </c>
      <c r="G25" s="20" t="s">
        <v>45</v>
      </c>
      <c r="H25" s="5"/>
      <c r="I25" s="52">
        <f>I24/$C$6</f>
        <v>680</v>
      </c>
      <c r="J25" s="20" t="s">
        <v>45</v>
      </c>
      <c r="K25" s="5"/>
      <c r="L25" s="52">
        <f>L24/$C$6</f>
        <v>680</v>
      </c>
      <c r="M25" s="20" t="s">
        <v>45</v>
      </c>
      <c r="N25" s="5"/>
      <c r="O25" s="52">
        <f>O24/$C$6</f>
        <v>680</v>
      </c>
      <c r="P25" s="20" t="s">
        <v>45</v>
      </c>
      <c r="Q25" s="5"/>
      <c r="R25" s="52">
        <f>R24/$C$6</f>
        <v>680</v>
      </c>
    </row>
    <row r="26" ht="14.25" customHeight="1">
      <c r="A26" s="63" t="s">
        <v>46</v>
      </c>
      <c r="B26" s="64"/>
      <c r="C26" s="65">
        <f>C25/($C$7*100)</f>
        <v>1.48</v>
      </c>
      <c r="D26" s="63" t="s">
        <v>46</v>
      </c>
      <c r="E26" s="64"/>
      <c r="F26" s="65">
        <f>F25/($C$7*100)</f>
        <v>0.272</v>
      </c>
      <c r="G26" s="63" t="s">
        <v>46</v>
      </c>
      <c r="H26" s="64"/>
      <c r="I26" s="65">
        <f>I25/($C$7*100)</f>
        <v>0.272</v>
      </c>
      <c r="J26" s="63" t="s">
        <v>46</v>
      </c>
      <c r="K26" s="64"/>
      <c r="L26" s="65">
        <f>L25/($C$7*100)</f>
        <v>0.272</v>
      </c>
      <c r="M26" s="63" t="s">
        <v>46</v>
      </c>
      <c r="N26" s="64"/>
      <c r="O26" s="65">
        <f>O25/($C$7*100)</f>
        <v>0.272</v>
      </c>
      <c r="P26" s="63" t="s">
        <v>46</v>
      </c>
      <c r="Q26" s="64"/>
      <c r="R26" s="65">
        <f>R25/($C$7*100)</f>
        <v>0.272</v>
      </c>
    </row>
    <row r="27" ht="14.25" customHeight="1">
      <c r="A27" s="55" t="s">
        <v>7</v>
      </c>
      <c r="B27" s="56"/>
      <c r="C27" s="66">
        <f>$C$7/100</f>
        <v>0.25</v>
      </c>
      <c r="D27" s="55" t="s">
        <v>7</v>
      </c>
      <c r="E27" s="56"/>
      <c r="F27" s="66">
        <f>$C$7/100</f>
        <v>0.25</v>
      </c>
      <c r="G27" s="55" t="s">
        <v>7</v>
      </c>
      <c r="H27" s="56"/>
      <c r="I27" s="66">
        <f>$C$7/100</f>
        <v>0.25</v>
      </c>
      <c r="J27" s="55" t="s">
        <v>7</v>
      </c>
      <c r="K27" s="56"/>
      <c r="L27" s="66">
        <f>$C$7/100</f>
        <v>0.25</v>
      </c>
      <c r="M27" s="55" t="s">
        <v>7</v>
      </c>
      <c r="N27" s="56"/>
      <c r="O27" s="66">
        <f>$C$7/100</f>
        <v>0.25</v>
      </c>
      <c r="P27" s="55" t="s">
        <v>7</v>
      </c>
      <c r="Q27" s="56"/>
      <c r="R27" s="66">
        <f>$C$7/100</f>
        <v>0.25</v>
      </c>
    </row>
    <row r="28" ht="14.25" customHeight="1">
      <c r="A28" s="67" t="s">
        <v>47</v>
      </c>
      <c r="B28" s="15"/>
      <c r="C28" s="68">
        <f>C26/C27</f>
        <v>5.92</v>
      </c>
      <c r="D28" s="67" t="s">
        <v>47</v>
      </c>
      <c r="E28" s="15"/>
      <c r="F28" s="68">
        <f>F26/F27</f>
        <v>1.088</v>
      </c>
      <c r="G28" s="67" t="s">
        <v>47</v>
      </c>
      <c r="H28" s="15"/>
      <c r="I28" s="68">
        <f>I26/I27</f>
        <v>1.088</v>
      </c>
      <c r="J28" s="67" t="s">
        <v>47</v>
      </c>
      <c r="K28" s="15"/>
      <c r="L28" s="68">
        <f>L26/L27</f>
        <v>1.088</v>
      </c>
      <c r="M28" s="67" t="s">
        <v>47</v>
      </c>
      <c r="N28" s="15"/>
      <c r="O28" s="68">
        <f>O26/O27</f>
        <v>1.088</v>
      </c>
      <c r="P28" s="67" t="s">
        <v>47</v>
      </c>
      <c r="Q28" s="15"/>
      <c r="R28" s="68">
        <f>R26/R27</f>
        <v>1.088</v>
      </c>
    </row>
    <row r="29" ht="14.25" customHeight="1">
      <c r="A29" s="69" t="s">
        <v>48</v>
      </c>
      <c r="B29" s="5"/>
      <c r="C29" s="70">
        <f>SQRT(C28)</f>
        <v>2.433105012</v>
      </c>
      <c r="D29" s="69" t="s">
        <v>48</v>
      </c>
      <c r="E29" s="5"/>
      <c r="F29" s="70">
        <f>SQRT(F28)</f>
        <v>1.043072385</v>
      </c>
      <c r="G29" s="69" t="s">
        <v>48</v>
      </c>
      <c r="H29" s="5"/>
      <c r="I29" s="70">
        <f>SQRT(I28)</f>
        <v>1.043072385</v>
      </c>
      <c r="J29" s="69" t="s">
        <v>48</v>
      </c>
      <c r="K29" s="5"/>
      <c r="L29" s="70">
        <f>SQRT(L28)</f>
        <v>1.043072385</v>
      </c>
      <c r="M29" s="69" t="s">
        <v>48</v>
      </c>
      <c r="N29" s="5"/>
      <c r="O29" s="70">
        <f>SQRT(O28)</f>
        <v>1.043072385</v>
      </c>
      <c r="P29" s="69" t="s">
        <v>48</v>
      </c>
      <c r="Q29" s="5"/>
      <c r="R29" s="70">
        <f>SQRT(R28)</f>
        <v>1.043072385</v>
      </c>
    </row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77">
    <mergeCell ref="P24:Q24"/>
    <mergeCell ref="P25:Q25"/>
    <mergeCell ref="G23:H23"/>
    <mergeCell ref="G24:H24"/>
    <mergeCell ref="J24:K24"/>
    <mergeCell ref="M24:N24"/>
    <mergeCell ref="G25:H25"/>
    <mergeCell ref="J25:K25"/>
    <mergeCell ref="M25:N25"/>
    <mergeCell ref="A22:B22"/>
    <mergeCell ref="A23:B23"/>
    <mergeCell ref="A24:B24"/>
    <mergeCell ref="A25:B25"/>
    <mergeCell ref="A26:B26"/>
    <mergeCell ref="A27:B27"/>
    <mergeCell ref="A28:B28"/>
    <mergeCell ref="A29:B29"/>
    <mergeCell ref="D28:E28"/>
    <mergeCell ref="D29:E29"/>
    <mergeCell ref="D21:E21"/>
    <mergeCell ref="D22:E22"/>
    <mergeCell ref="D23:E23"/>
    <mergeCell ref="D24:E24"/>
    <mergeCell ref="D25:E25"/>
    <mergeCell ref="D26:E26"/>
    <mergeCell ref="D27:E27"/>
    <mergeCell ref="J28:K28"/>
    <mergeCell ref="J29:K29"/>
    <mergeCell ref="M29:N29"/>
    <mergeCell ref="P29:Q29"/>
    <mergeCell ref="G26:H26"/>
    <mergeCell ref="G27:H27"/>
    <mergeCell ref="J27:K27"/>
    <mergeCell ref="M27:N27"/>
    <mergeCell ref="G28:H28"/>
    <mergeCell ref="M28:N28"/>
    <mergeCell ref="G29:H29"/>
    <mergeCell ref="A1:M1"/>
    <mergeCell ref="A2:G2"/>
    <mergeCell ref="H2:M2"/>
    <mergeCell ref="A3:G3"/>
    <mergeCell ref="D5:G5"/>
    <mergeCell ref="A6:B6"/>
    <mergeCell ref="D6:G6"/>
    <mergeCell ref="A7:B7"/>
    <mergeCell ref="A8:F8"/>
    <mergeCell ref="H8:N8"/>
    <mergeCell ref="A11:R11"/>
    <mergeCell ref="D19:E19"/>
    <mergeCell ref="G19:H19"/>
    <mergeCell ref="P19:Q19"/>
    <mergeCell ref="J21:K21"/>
    <mergeCell ref="J22:K22"/>
    <mergeCell ref="M22:N22"/>
    <mergeCell ref="P22:Q22"/>
    <mergeCell ref="J23:K23"/>
    <mergeCell ref="M23:N23"/>
    <mergeCell ref="P23:Q23"/>
    <mergeCell ref="J19:K19"/>
    <mergeCell ref="M19:N19"/>
    <mergeCell ref="J20:K20"/>
    <mergeCell ref="M20:N20"/>
    <mergeCell ref="P20:Q20"/>
    <mergeCell ref="M21:N21"/>
    <mergeCell ref="P21:Q21"/>
    <mergeCell ref="A19:B19"/>
    <mergeCell ref="A20:B20"/>
    <mergeCell ref="D20:E20"/>
    <mergeCell ref="G20:H20"/>
    <mergeCell ref="A21:B21"/>
    <mergeCell ref="G21:H21"/>
    <mergeCell ref="G22:H22"/>
    <mergeCell ref="J26:K26"/>
    <mergeCell ref="M26:N26"/>
    <mergeCell ref="P26:Q26"/>
    <mergeCell ref="P27:Q27"/>
    <mergeCell ref="P28:Q28"/>
  </mergeCells>
  <hyperlinks>
    <hyperlink r:id="rId1" ref="H2"/>
  </hyperlinks>
  <printOptions/>
  <pageMargins bottom="0.75" footer="0.0" header="0.0" left="0.7" right="0.7" top="0.75"/>
  <pageSetup paperSize="9" orientation="portrait"/>
  <drawing r:id="rId2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2021-02-23T18:29:31Z</dcterms:created>
  <dc:creator>Kozák Attila</dc:creator>
</cp:coreProperties>
</file>